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santana\Desktop\Boletín del Censo de Construcción II Trimestre 2021\"/>
    </mc:Choice>
  </mc:AlternateContent>
  <bookViews>
    <workbookView xWindow="0" yWindow="0" windowWidth="28800" windowHeight="12135"/>
  </bookViews>
  <sheets>
    <sheet name="Cuadro 12 " sheetId="3" r:id="rId1"/>
  </sheets>
  <definedNames>
    <definedName name="_xlnm.Print_Area" localSheetId="0">'Cuadro 12 '!$A$1:$F$68</definedName>
    <definedName name="_xlnm.Print_Titles" localSheetId="0">'Cuadro 12 '!$1:$10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3" l="1"/>
  <c r="F45" i="3"/>
  <c r="D14" i="3" l="1"/>
  <c r="E14" i="3"/>
  <c r="F14" i="3"/>
  <c r="C14" i="3"/>
  <c r="D15" i="3"/>
  <c r="E15" i="3"/>
  <c r="F15" i="3"/>
  <c r="C15" i="3"/>
  <c r="D19" i="3"/>
  <c r="E19" i="3"/>
  <c r="F19" i="3"/>
  <c r="C19" i="3"/>
  <c r="D20" i="3"/>
  <c r="E20" i="3"/>
  <c r="F20" i="3"/>
  <c r="C20" i="3"/>
  <c r="D59" i="3" l="1"/>
  <c r="B32" i="3"/>
  <c r="C13" i="3"/>
  <c r="B25" i="3"/>
  <c r="C47" i="3"/>
  <c r="C40" i="3"/>
  <c r="B41" i="3"/>
  <c r="B24" i="3"/>
  <c r="D43" i="3" l="1"/>
  <c r="C43" i="3"/>
  <c r="C39" i="3" s="1"/>
  <c r="E40" i="3"/>
  <c r="F18" i="3"/>
  <c r="E18" i="3"/>
  <c r="D18" i="3"/>
  <c r="F30" i="3"/>
  <c r="E30" i="3"/>
  <c r="C30" i="3"/>
  <c r="E59" i="3"/>
  <c r="C59" i="3"/>
  <c r="F59" i="3"/>
  <c r="F56" i="3"/>
  <c r="E26" i="3"/>
  <c r="E47" i="3"/>
  <c r="F47" i="3"/>
  <c r="D23" i="3" l="1"/>
  <c r="E51" i="3"/>
  <c r="E46" i="3" s="1"/>
  <c r="D56" i="3"/>
  <c r="D55" i="3" s="1"/>
  <c r="F13" i="3"/>
  <c r="F40" i="3"/>
  <c r="F23" i="3"/>
  <c r="B33" i="3"/>
  <c r="B49" i="3"/>
  <c r="F55" i="3"/>
  <c r="B36" i="3"/>
  <c r="B52" i="3"/>
  <c r="B53" i="3"/>
  <c r="E23" i="3"/>
  <c r="E22" i="3" s="1"/>
  <c r="E21" i="3" s="1"/>
  <c r="B37" i="3"/>
  <c r="B44" i="3"/>
  <c r="F43" i="3"/>
  <c r="C23" i="3"/>
  <c r="D51" i="3"/>
  <c r="D17" i="3"/>
  <c r="B54" i="3"/>
  <c r="C26" i="3"/>
  <c r="B27" i="3"/>
  <c r="B35" i="3"/>
  <c r="C34" i="3"/>
  <c r="C29" i="3" s="1"/>
  <c r="E34" i="3"/>
  <c r="D13" i="3"/>
  <c r="C17" i="3"/>
  <c r="C18" i="3"/>
  <c r="B18" i="3" s="1"/>
  <c r="B50" i="3"/>
  <c r="D26" i="3"/>
  <c r="D22" i="3" s="1"/>
  <c r="D21" i="3" s="1"/>
  <c r="B57" i="3"/>
  <c r="B31" i="3"/>
  <c r="B38" i="3"/>
  <c r="E43" i="3"/>
  <c r="E39" i="3" s="1"/>
  <c r="B58" i="3"/>
  <c r="B42" i="3"/>
  <c r="F51" i="3"/>
  <c r="F46" i="3" s="1"/>
  <c r="E13" i="3"/>
  <c r="D30" i="3"/>
  <c r="B30" i="3" s="1"/>
  <c r="F34" i="3"/>
  <c r="F29" i="3" s="1"/>
  <c r="B48" i="3"/>
  <c r="C51" i="3"/>
  <c r="C46" i="3" s="1"/>
  <c r="F26" i="3"/>
  <c r="C56" i="3"/>
  <c r="B60" i="3"/>
  <c r="B59" i="3" s="1"/>
  <c r="D34" i="3"/>
  <c r="E17" i="3"/>
  <c r="F17" i="3"/>
  <c r="E56" i="3"/>
  <c r="D47" i="3"/>
  <c r="D40" i="3"/>
  <c r="D39" i="3" l="1"/>
  <c r="B40" i="3"/>
  <c r="B23" i="3"/>
  <c r="B13" i="3"/>
  <c r="C28" i="3"/>
  <c r="F39" i="3"/>
  <c r="F28" i="3" s="1"/>
  <c r="F22" i="3"/>
  <c r="F21" i="3" s="1"/>
  <c r="D29" i="3"/>
  <c r="C12" i="3"/>
  <c r="F12" i="3"/>
  <c r="B19" i="3"/>
  <c r="E16" i="3"/>
  <c r="C22" i="3"/>
  <c r="C16" i="3"/>
  <c r="B43" i="3"/>
  <c r="E29" i="3"/>
  <c r="E28" i="3" s="1"/>
  <c r="B51" i="3"/>
  <c r="B34" i="3"/>
  <c r="B20" i="3"/>
  <c r="F16" i="3"/>
  <c r="B26" i="3"/>
  <c r="B14" i="3"/>
  <c r="D16" i="3"/>
  <c r="B17" i="3"/>
  <c r="E55" i="3"/>
  <c r="E45" i="3" s="1"/>
  <c r="E12" i="3"/>
  <c r="C55" i="3"/>
  <c r="B56" i="3"/>
  <c r="D12" i="3"/>
  <c r="D46" i="3"/>
  <c r="D45" i="3" s="1"/>
  <c r="B47" i="3"/>
  <c r="B39" i="3" l="1"/>
  <c r="D28" i="3"/>
  <c r="B12" i="3"/>
  <c r="C45" i="3"/>
  <c r="B22" i="3"/>
  <c r="B21" i="3" s="1"/>
  <c r="C21" i="3"/>
  <c r="C11" i="3"/>
  <c r="B29" i="3"/>
  <c r="F11" i="3"/>
  <c r="D11" i="3"/>
  <c r="E11" i="3"/>
  <c r="B16" i="3"/>
  <c r="B46" i="3"/>
  <c r="B55" i="3"/>
  <c r="B11" i="3" l="1"/>
  <c r="B45" i="3"/>
  <c r="B28" i="3"/>
</calcChain>
</file>

<file path=xl/sharedStrings.xml><?xml version="1.0" encoding="utf-8"?>
<sst xmlns="http://schemas.openxmlformats.org/spreadsheetml/2006/main" count="69" uniqueCount="37">
  <si>
    <t>Total</t>
  </si>
  <si>
    <t>Fases de las construcciones nuevas en proceso</t>
  </si>
  <si>
    <t>Fundaciones
(subestructura)</t>
  </si>
  <si>
    <t>Estructuras
(superestructura)</t>
  </si>
  <si>
    <t>Techo</t>
  </si>
  <si>
    <t>Acabados</t>
  </si>
  <si>
    <t>TOTAL</t>
  </si>
  <si>
    <t xml:space="preserve"> Residencial</t>
  </si>
  <si>
    <t>Vivienda individual</t>
  </si>
  <si>
    <t>Dúplex</t>
  </si>
  <si>
    <t>Edificio de apartamento (1)</t>
  </si>
  <si>
    <t>Comercio</t>
  </si>
  <si>
    <t>Depósitos</t>
  </si>
  <si>
    <t>Centros religiosos</t>
  </si>
  <si>
    <t>Otros (2)</t>
  </si>
  <si>
    <t>Arraiján</t>
  </si>
  <si>
    <t xml:space="preserve">Colón </t>
  </si>
  <si>
    <t>La Chorrera</t>
  </si>
  <si>
    <t>Panamá</t>
  </si>
  <si>
    <t>San Miguelito</t>
  </si>
  <si>
    <t xml:space="preserve">NOTA: Obras que iniciaron proceso de construcción en el período de referencia. </t>
  </si>
  <si>
    <t>(1)  Incluye cuartos de alquiler.</t>
  </si>
  <si>
    <t>(2)  Son edificios y estructuras destinadas a albergues, estacionamientos, galeras para criaderos y ceba de animales, clubes, salas de reuniones,</t>
  </si>
  <si>
    <t>(P) Cifras preliminares.</t>
  </si>
  <si>
    <t xml:space="preserve"> No residencial</t>
  </si>
  <si>
    <t>No residencial</t>
  </si>
  <si>
    <t>Residencial</t>
  </si>
  <si>
    <t>Instituto Nacional de Estadística y Censo</t>
  </si>
  <si>
    <t>CONTRALORÍA GENERAL DE LA REPÚBLICA</t>
  </si>
  <si>
    <t>República de Panamá</t>
  </si>
  <si>
    <t>Panamá Oeste</t>
  </si>
  <si>
    <t>Cuadro 8.  FASES DE LAS CONSTRUCCIONES NUEVAS EN PROCESO EN LAS PROVINCIAS</t>
  </si>
  <si>
    <t xml:space="preserve">  Y TIPO DE EDIFICACIÓN: SEGUNDO TRIMESTRE 2021 (P)  </t>
  </si>
  <si>
    <t>Provincia, distrito y tipo de edificación</t>
  </si>
  <si>
    <t xml:space="preserve"> DE COLÓN, PANAMÁ Y PANAMÁ OESTE, POR TIPO, SEGÚN PROVINCIA, DISTRITO</t>
  </si>
  <si>
    <t xml:space="preserve">      cines, teatros, estadios deportivos y otros para el esparcimiento.</t>
  </si>
  <si>
    <t xml:space="preserve"> -   Cantidad nula o cero.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</si>
</sst>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 * #,##0_ ;_ * \-#,##0_ ;_ * &quot;-&quot;_ ;_ @_ "/>
    <numFmt numFmtId="165" formatCode="_-* #,##0\ _$_-;\-* #,##0\ _$_-;_-* &quot;-&quot;\ _$_-;_-@_-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165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1" applyFont="1" applyBorder="1" applyAlignment="1">
      <alignment vertical="center"/>
    </xf>
    <xf numFmtId="0" fontId="2" fillId="0" borderId="0" xfId="1" applyFont="1" applyAlignment="1">
      <alignment vertical="center"/>
    </xf>
    <xf numFmtId="164" fontId="2" fillId="0" borderId="0" xfId="1" applyNumberFormat="1" applyFont="1" applyBorder="1" applyAlignment="1">
      <alignment vertical="center"/>
    </xf>
    <xf numFmtId="164" fontId="2" fillId="0" borderId="0" xfId="1" applyNumberFormat="1" applyFont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164" fontId="3" fillId="3" borderId="0" xfId="2" applyNumberFormat="1" applyFont="1" applyFill="1" applyAlignment="1">
      <alignment horizontal="center"/>
    </xf>
    <xf numFmtId="164" fontId="3" fillId="3" borderId="8" xfId="1" applyNumberFormat="1" applyFont="1" applyFill="1" applyBorder="1"/>
    <xf numFmtId="164" fontId="3" fillId="3" borderId="9" xfId="1" applyNumberFormat="1" applyFont="1" applyFill="1" applyBorder="1"/>
    <xf numFmtId="49" fontId="2" fillId="3" borderId="10" xfId="1" applyNumberFormat="1" applyFont="1" applyFill="1" applyBorder="1" applyAlignment="1">
      <alignment horizontal="left" indent="3"/>
    </xf>
    <xf numFmtId="164" fontId="3" fillId="3" borderId="8" xfId="1" applyNumberFormat="1" applyFont="1" applyFill="1" applyBorder="1" applyAlignment="1">
      <alignment vertical="center"/>
    </xf>
    <xf numFmtId="164" fontId="3" fillId="3" borderId="9" xfId="1" applyNumberFormat="1" applyFont="1" applyFill="1" applyBorder="1" applyAlignment="1">
      <alignment vertical="center"/>
    </xf>
    <xf numFmtId="1" fontId="1" fillId="3" borderId="0" xfId="1" applyNumberFormat="1" applyFont="1" applyFill="1" applyBorder="1" applyAlignment="1"/>
    <xf numFmtId="164" fontId="2" fillId="3" borderId="0" xfId="2" applyNumberFormat="1" applyFont="1" applyFill="1" applyAlignment="1">
      <alignment horizontal="left" indent="2"/>
    </xf>
    <xf numFmtId="164" fontId="3" fillId="3" borderId="8" xfId="1" applyNumberFormat="1" applyFont="1" applyFill="1" applyBorder="1" applyAlignment="1">
      <alignment horizontal="center"/>
    </xf>
    <xf numFmtId="164" fontId="3" fillId="3" borderId="9" xfId="1" applyNumberFormat="1" applyFont="1" applyFill="1" applyBorder="1" applyAlignment="1">
      <alignment horizontal="center"/>
    </xf>
    <xf numFmtId="164" fontId="2" fillId="3" borderId="8" xfId="1" applyNumberFormat="1" applyFont="1" applyFill="1" applyBorder="1"/>
    <xf numFmtId="164" fontId="2" fillId="3" borderId="9" xfId="1" applyNumberFormat="1" applyFont="1" applyFill="1" applyBorder="1"/>
    <xf numFmtId="1" fontId="1" fillId="3" borderId="0" xfId="1" applyNumberFormat="1" applyFont="1" applyFill="1" applyBorder="1" applyAlignment="1">
      <alignment horizontal="left"/>
    </xf>
    <xf numFmtId="49" fontId="1" fillId="3" borderId="10" xfId="1" applyNumberFormat="1" applyFont="1" applyFill="1" applyBorder="1" applyAlignment="1">
      <alignment horizontal="left" indent="3"/>
    </xf>
    <xf numFmtId="0" fontId="2" fillId="3" borderId="0" xfId="1" applyFont="1" applyFill="1" applyAlignment="1">
      <alignment vertical="center"/>
    </xf>
    <xf numFmtId="49" fontId="2" fillId="3" borderId="0" xfId="1" applyNumberFormat="1" applyFont="1" applyFill="1"/>
    <xf numFmtId="164" fontId="2" fillId="3" borderId="0" xfId="1" applyNumberFormat="1" applyFont="1" applyFill="1"/>
    <xf numFmtId="0" fontId="2" fillId="3" borderId="0" xfId="1" applyFont="1" applyFill="1"/>
    <xf numFmtId="49" fontId="2" fillId="3" borderId="10" xfId="1" applyNumberFormat="1" applyFont="1" applyFill="1" applyBorder="1" applyAlignment="1">
      <alignment horizontal="left" indent="6"/>
    </xf>
    <xf numFmtId="49" fontId="1" fillId="3" borderId="10" xfId="1" applyNumberFormat="1" applyFont="1" applyFill="1" applyBorder="1" applyAlignment="1">
      <alignment horizontal="left" indent="6"/>
    </xf>
    <xf numFmtId="49" fontId="2" fillId="3" borderId="10" xfId="1" applyNumberFormat="1" applyFont="1" applyFill="1" applyBorder="1" applyAlignment="1">
      <alignment horizontal="left" indent="4"/>
    </xf>
    <xf numFmtId="49" fontId="1" fillId="3" borderId="10" xfId="1" applyNumberFormat="1" applyFont="1" applyFill="1" applyBorder="1" applyAlignment="1">
      <alignment horizontal="left" indent="4"/>
    </xf>
    <xf numFmtId="164" fontId="1" fillId="3" borderId="0" xfId="2" applyNumberFormat="1" applyFont="1" applyFill="1" applyAlignment="1">
      <alignment horizontal="left" indent="2"/>
    </xf>
    <xf numFmtId="164" fontId="1" fillId="3" borderId="8" xfId="1" applyNumberFormat="1" applyFont="1" applyFill="1" applyBorder="1"/>
    <xf numFmtId="164" fontId="2" fillId="3" borderId="1" xfId="1" applyNumberFormat="1" applyFont="1" applyFill="1" applyBorder="1"/>
    <xf numFmtId="49" fontId="2" fillId="3" borderId="6" xfId="1" applyNumberFormat="1" applyFont="1" applyFill="1" applyBorder="1" applyAlignment="1">
      <alignment horizontal="left" indent="6"/>
    </xf>
    <xf numFmtId="49" fontId="2" fillId="3" borderId="0" xfId="1" applyNumberFormat="1" applyFont="1" applyFill="1" applyBorder="1" applyAlignment="1">
      <alignment horizontal="left" indent="6"/>
    </xf>
    <xf numFmtId="164" fontId="2" fillId="3" borderId="0" xfId="1" applyNumberFormat="1" applyFont="1" applyFill="1" applyBorder="1"/>
    <xf numFmtId="0" fontId="1" fillId="0" borderId="0" xfId="1" applyFont="1" applyFill="1"/>
    <xf numFmtId="0" fontId="1" fillId="0" borderId="0" xfId="1" applyFont="1" applyFill="1" applyBorder="1"/>
    <xf numFmtId="0" fontId="1" fillId="3" borderId="0" xfId="1" applyFont="1" applyFill="1" applyAlignment="1">
      <alignment horizontal="center" vertical="center"/>
    </xf>
    <xf numFmtId="0" fontId="1" fillId="0" borderId="0" xfId="1" applyFont="1" applyFill="1" applyAlignment="1">
      <alignment vertical="center"/>
    </xf>
    <xf numFmtId="0" fontId="3" fillId="0" borderId="0" xfId="1" applyFont="1" applyFill="1" applyAlignment="1">
      <alignment vertical="center"/>
    </xf>
    <xf numFmtId="0" fontId="1" fillId="3" borderId="0" xfId="1" applyFont="1" applyFill="1"/>
    <xf numFmtId="41" fontId="1" fillId="3" borderId="0" xfId="3" applyNumberFormat="1" applyFont="1" applyFill="1" applyBorder="1" applyAlignment="1">
      <alignment horizontal="left" vertical="center"/>
    </xf>
    <xf numFmtId="0" fontId="3" fillId="3" borderId="0" xfId="1" applyFont="1" applyFill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1" fillId="3" borderId="0" xfId="1" applyFont="1" applyFill="1" applyAlignment="1">
      <alignment horizontal="center" vertical="center"/>
    </xf>
    <xf numFmtId="0" fontId="3" fillId="3" borderId="0" xfId="1" applyFont="1" applyFill="1" applyAlignment="1">
      <alignment horizontal="center" vertical="center"/>
    </xf>
  </cellXfs>
  <cellStyles count="4">
    <cellStyle name="Millares [0] 2 2" xfId="3"/>
    <cellStyle name="Normal" xfId="0" builtinId="0"/>
    <cellStyle name="Normal 2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tabSelected="1" zoomScale="95" zoomScaleNormal="95" zoomScaleSheetLayoutView="100" workbookViewId="0">
      <selection activeCell="B4" sqref="B4"/>
    </sheetView>
  </sheetViews>
  <sheetFormatPr baseColWidth="10" defaultRowHeight="12.75" x14ac:dyDescent="0.25"/>
  <cols>
    <col min="1" max="1" width="32" style="2" customWidth="1"/>
    <col min="2" max="2" width="15.140625" style="2" customWidth="1"/>
    <col min="3" max="4" width="20.28515625" style="2" customWidth="1"/>
    <col min="5" max="5" width="16.7109375" style="2" customWidth="1"/>
    <col min="6" max="6" width="15.42578125" style="2" customWidth="1"/>
    <col min="7" max="7" width="11.42578125" style="1"/>
    <col min="8" max="256" width="11.42578125" style="2"/>
    <col min="257" max="257" width="31.85546875" style="2" customWidth="1"/>
    <col min="258" max="258" width="15.140625" style="2" customWidth="1"/>
    <col min="259" max="260" width="20.28515625" style="2" customWidth="1"/>
    <col min="261" max="261" width="16.7109375" style="2" customWidth="1"/>
    <col min="262" max="262" width="15.42578125" style="2" customWidth="1"/>
    <col min="263" max="512" width="11.42578125" style="2"/>
    <col min="513" max="513" width="31.85546875" style="2" customWidth="1"/>
    <col min="514" max="514" width="15.140625" style="2" customWidth="1"/>
    <col min="515" max="516" width="20.28515625" style="2" customWidth="1"/>
    <col min="517" max="517" width="16.7109375" style="2" customWidth="1"/>
    <col min="518" max="518" width="15.42578125" style="2" customWidth="1"/>
    <col min="519" max="768" width="11.42578125" style="2"/>
    <col min="769" max="769" width="31.85546875" style="2" customWidth="1"/>
    <col min="770" max="770" width="15.140625" style="2" customWidth="1"/>
    <col min="771" max="772" width="20.28515625" style="2" customWidth="1"/>
    <col min="773" max="773" width="16.7109375" style="2" customWidth="1"/>
    <col min="774" max="774" width="15.42578125" style="2" customWidth="1"/>
    <col min="775" max="1024" width="11.42578125" style="2"/>
    <col min="1025" max="1025" width="31.85546875" style="2" customWidth="1"/>
    <col min="1026" max="1026" width="15.140625" style="2" customWidth="1"/>
    <col min="1027" max="1028" width="20.28515625" style="2" customWidth="1"/>
    <col min="1029" max="1029" width="16.7109375" style="2" customWidth="1"/>
    <col min="1030" max="1030" width="15.42578125" style="2" customWidth="1"/>
    <col min="1031" max="1280" width="11.42578125" style="2"/>
    <col min="1281" max="1281" width="31.85546875" style="2" customWidth="1"/>
    <col min="1282" max="1282" width="15.140625" style="2" customWidth="1"/>
    <col min="1283" max="1284" width="20.28515625" style="2" customWidth="1"/>
    <col min="1285" max="1285" width="16.7109375" style="2" customWidth="1"/>
    <col min="1286" max="1286" width="15.42578125" style="2" customWidth="1"/>
    <col min="1287" max="1536" width="11.42578125" style="2"/>
    <col min="1537" max="1537" width="31.85546875" style="2" customWidth="1"/>
    <col min="1538" max="1538" width="15.140625" style="2" customWidth="1"/>
    <col min="1539" max="1540" width="20.28515625" style="2" customWidth="1"/>
    <col min="1541" max="1541" width="16.7109375" style="2" customWidth="1"/>
    <col min="1542" max="1542" width="15.42578125" style="2" customWidth="1"/>
    <col min="1543" max="1792" width="11.42578125" style="2"/>
    <col min="1793" max="1793" width="31.85546875" style="2" customWidth="1"/>
    <col min="1794" max="1794" width="15.140625" style="2" customWidth="1"/>
    <col min="1795" max="1796" width="20.28515625" style="2" customWidth="1"/>
    <col min="1797" max="1797" width="16.7109375" style="2" customWidth="1"/>
    <col min="1798" max="1798" width="15.42578125" style="2" customWidth="1"/>
    <col min="1799" max="2048" width="11.42578125" style="2"/>
    <col min="2049" max="2049" width="31.85546875" style="2" customWidth="1"/>
    <col min="2050" max="2050" width="15.140625" style="2" customWidth="1"/>
    <col min="2051" max="2052" width="20.28515625" style="2" customWidth="1"/>
    <col min="2053" max="2053" width="16.7109375" style="2" customWidth="1"/>
    <col min="2054" max="2054" width="15.42578125" style="2" customWidth="1"/>
    <col min="2055" max="2304" width="11.42578125" style="2"/>
    <col min="2305" max="2305" width="31.85546875" style="2" customWidth="1"/>
    <col min="2306" max="2306" width="15.140625" style="2" customWidth="1"/>
    <col min="2307" max="2308" width="20.28515625" style="2" customWidth="1"/>
    <col min="2309" max="2309" width="16.7109375" style="2" customWidth="1"/>
    <col min="2310" max="2310" width="15.42578125" style="2" customWidth="1"/>
    <col min="2311" max="2560" width="11.42578125" style="2"/>
    <col min="2561" max="2561" width="31.85546875" style="2" customWidth="1"/>
    <col min="2562" max="2562" width="15.140625" style="2" customWidth="1"/>
    <col min="2563" max="2564" width="20.28515625" style="2" customWidth="1"/>
    <col min="2565" max="2565" width="16.7109375" style="2" customWidth="1"/>
    <col min="2566" max="2566" width="15.42578125" style="2" customWidth="1"/>
    <col min="2567" max="2816" width="11.42578125" style="2"/>
    <col min="2817" max="2817" width="31.85546875" style="2" customWidth="1"/>
    <col min="2818" max="2818" width="15.140625" style="2" customWidth="1"/>
    <col min="2819" max="2820" width="20.28515625" style="2" customWidth="1"/>
    <col min="2821" max="2821" width="16.7109375" style="2" customWidth="1"/>
    <col min="2822" max="2822" width="15.42578125" style="2" customWidth="1"/>
    <col min="2823" max="3072" width="11.42578125" style="2"/>
    <col min="3073" max="3073" width="31.85546875" style="2" customWidth="1"/>
    <col min="3074" max="3074" width="15.140625" style="2" customWidth="1"/>
    <col min="3075" max="3076" width="20.28515625" style="2" customWidth="1"/>
    <col min="3077" max="3077" width="16.7109375" style="2" customWidth="1"/>
    <col min="3078" max="3078" width="15.42578125" style="2" customWidth="1"/>
    <col min="3079" max="3328" width="11.42578125" style="2"/>
    <col min="3329" max="3329" width="31.85546875" style="2" customWidth="1"/>
    <col min="3330" max="3330" width="15.140625" style="2" customWidth="1"/>
    <col min="3331" max="3332" width="20.28515625" style="2" customWidth="1"/>
    <col min="3333" max="3333" width="16.7109375" style="2" customWidth="1"/>
    <col min="3334" max="3334" width="15.42578125" style="2" customWidth="1"/>
    <col min="3335" max="3584" width="11.42578125" style="2"/>
    <col min="3585" max="3585" width="31.85546875" style="2" customWidth="1"/>
    <col min="3586" max="3586" width="15.140625" style="2" customWidth="1"/>
    <col min="3587" max="3588" width="20.28515625" style="2" customWidth="1"/>
    <col min="3589" max="3589" width="16.7109375" style="2" customWidth="1"/>
    <col min="3590" max="3590" width="15.42578125" style="2" customWidth="1"/>
    <col min="3591" max="3840" width="11.42578125" style="2"/>
    <col min="3841" max="3841" width="31.85546875" style="2" customWidth="1"/>
    <col min="3842" max="3842" width="15.140625" style="2" customWidth="1"/>
    <col min="3843" max="3844" width="20.28515625" style="2" customWidth="1"/>
    <col min="3845" max="3845" width="16.7109375" style="2" customWidth="1"/>
    <col min="3846" max="3846" width="15.42578125" style="2" customWidth="1"/>
    <col min="3847" max="4096" width="11.42578125" style="2"/>
    <col min="4097" max="4097" width="31.85546875" style="2" customWidth="1"/>
    <col min="4098" max="4098" width="15.140625" style="2" customWidth="1"/>
    <col min="4099" max="4100" width="20.28515625" style="2" customWidth="1"/>
    <col min="4101" max="4101" width="16.7109375" style="2" customWidth="1"/>
    <col min="4102" max="4102" width="15.42578125" style="2" customWidth="1"/>
    <col min="4103" max="4352" width="11.42578125" style="2"/>
    <col min="4353" max="4353" width="31.85546875" style="2" customWidth="1"/>
    <col min="4354" max="4354" width="15.140625" style="2" customWidth="1"/>
    <col min="4355" max="4356" width="20.28515625" style="2" customWidth="1"/>
    <col min="4357" max="4357" width="16.7109375" style="2" customWidth="1"/>
    <col min="4358" max="4358" width="15.42578125" style="2" customWidth="1"/>
    <col min="4359" max="4608" width="11.42578125" style="2"/>
    <col min="4609" max="4609" width="31.85546875" style="2" customWidth="1"/>
    <col min="4610" max="4610" width="15.140625" style="2" customWidth="1"/>
    <col min="4611" max="4612" width="20.28515625" style="2" customWidth="1"/>
    <col min="4613" max="4613" width="16.7109375" style="2" customWidth="1"/>
    <col min="4614" max="4614" width="15.42578125" style="2" customWidth="1"/>
    <col min="4615" max="4864" width="11.42578125" style="2"/>
    <col min="4865" max="4865" width="31.85546875" style="2" customWidth="1"/>
    <col min="4866" max="4866" width="15.140625" style="2" customWidth="1"/>
    <col min="4867" max="4868" width="20.28515625" style="2" customWidth="1"/>
    <col min="4869" max="4869" width="16.7109375" style="2" customWidth="1"/>
    <col min="4870" max="4870" width="15.42578125" style="2" customWidth="1"/>
    <col min="4871" max="5120" width="11.42578125" style="2"/>
    <col min="5121" max="5121" width="31.85546875" style="2" customWidth="1"/>
    <col min="5122" max="5122" width="15.140625" style="2" customWidth="1"/>
    <col min="5123" max="5124" width="20.28515625" style="2" customWidth="1"/>
    <col min="5125" max="5125" width="16.7109375" style="2" customWidth="1"/>
    <col min="5126" max="5126" width="15.42578125" style="2" customWidth="1"/>
    <col min="5127" max="5376" width="11.42578125" style="2"/>
    <col min="5377" max="5377" width="31.85546875" style="2" customWidth="1"/>
    <col min="5378" max="5378" width="15.140625" style="2" customWidth="1"/>
    <col min="5379" max="5380" width="20.28515625" style="2" customWidth="1"/>
    <col min="5381" max="5381" width="16.7109375" style="2" customWidth="1"/>
    <col min="5382" max="5382" width="15.42578125" style="2" customWidth="1"/>
    <col min="5383" max="5632" width="11.42578125" style="2"/>
    <col min="5633" max="5633" width="31.85546875" style="2" customWidth="1"/>
    <col min="5634" max="5634" width="15.140625" style="2" customWidth="1"/>
    <col min="5635" max="5636" width="20.28515625" style="2" customWidth="1"/>
    <col min="5637" max="5637" width="16.7109375" style="2" customWidth="1"/>
    <col min="5638" max="5638" width="15.42578125" style="2" customWidth="1"/>
    <col min="5639" max="5888" width="11.42578125" style="2"/>
    <col min="5889" max="5889" width="31.85546875" style="2" customWidth="1"/>
    <col min="5890" max="5890" width="15.140625" style="2" customWidth="1"/>
    <col min="5891" max="5892" width="20.28515625" style="2" customWidth="1"/>
    <col min="5893" max="5893" width="16.7109375" style="2" customWidth="1"/>
    <col min="5894" max="5894" width="15.42578125" style="2" customWidth="1"/>
    <col min="5895" max="6144" width="11.42578125" style="2"/>
    <col min="6145" max="6145" width="31.85546875" style="2" customWidth="1"/>
    <col min="6146" max="6146" width="15.140625" style="2" customWidth="1"/>
    <col min="6147" max="6148" width="20.28515625" style="2" customWidth="1"/>
    <col min="6149" max="6149" width="16.7109375" style="2" customWidth="1"/>
    <col min="6150" max="6150" width="15.42578125" style="2" customWidth="1"/>
    <col min="6151" max="6400" width="11.42578125" style="2"/>
    <col min="6401" max="6401" width="31.85546875" style="2" customWidth="1"/>
    <col min="6402" max="6402" width="15.140625" style="2" customWidth="1"/>
    <col min="6403" max="6404" width="20.28515625" style="2" customWidth="1"/>
    <col min="6405" max="6405" width="16.7109375" style="2" customWidth="1"/>
    <col min="6406" max="6406" width="15.42578125" style="2" customWidth="1"/>
    <col min="6407" max="6656" width="11.42578125" style="2"/>
    <col min="6657" max="6657" width="31.85546875" style="2" customWidth="1"/>
    <col min="6658" max="6658" width="15.140625" style="2" customWidth="1"/>
    <col min="6659" max="6660" width="20.28515625" style="2" customWidth="1"/>
    <col min="6661" max="6661" width="16.7109375" style="2" customWidth="1"/>
    <col min="6662" max="6662" width="15.42578125" style="2" customWidth="1"/>
    <col min="6663" max="6912" width="11.42578125" style="2"/>
    <col min="6913" max="6913" width="31.85546875" style="2" customWidth="1"/>
    <col min="6914" max="6914" width="15.140625" style="2" customWidth="1"/>
    <col min="6915" max="6916" width="20.28515625" style="2" customWidth="1"/>
    <col min="6917" max="6917" width="16.7109375" style="2" customWidth="1"/>
    <col min="6918" max="6918" width="15.42578125" style="2" customWidth="1"/>
    <col min="6919" max="7168" width="11.42578125" style="2"/>
    <col min="7169" max="7169" width="31.85546875" style="2" customWidth="1"/>
    <col min="7170" max="7170" width="15.140625" style="2" customWidth="1"/>
    <col min="7171" max="7172" width="20.28515625" style="2" customWidth="1"/>
    <col min="7173" max="7173" width="16.7109375" style="2" customWidth="1"/>
    <col min="7174" max="7174" width="15.42578125" style="2" customWidth="1"/>
    <col min="7175" max="7424" width="11.42578125" style="2"/>
    <col min="7425" max="7425" width="31.85546875" style="2" customWidth="1"/>
    <col min="7426" max="7426" width="15.140625" style="2" customWidth="1"/>
    <col min="7427" max="7428" width="20.28515625" style="2" customWidth="1"/>
    <col min="7429" max="7429" width="16.7109375" style="2" customWidth="1"/>
    <col min="7430" max="7430" width="15.42578125" style="2" customWidth="1"/>
    <col min="7431" max="7680" width="11.42578125" style="2"/>
    <col min="7681" max="7681" width="31.85546875" style="2" customWidth="1"/>
    <col min="7682" max="7682" width="15.140625" style="2" customWidth="1"/>
    <col min="7683" max="7684" width="20.28515625" style="2" customWidth="1"/>
    <col min="7685" max="7685" width="16.7109375" style="2" customWidth="1"/>
    <col min="7686" max="7686" width="15.42578125" style="2" customWidth="1"/>
    <col min="7687" max="7936" width="11.42578125" style="2"/>
    <col min="7937" max="7937" width="31.85546875" style="2" customWidth="1"/>
    <col min="7938" max="7938" width="15.140625" style="2" customWidth="1"/>
    <col min="7939" max="7940" width="20.28515625" style="2" customWidth="1"/>
    <col min="7941" max="7941" width="16.7109375" style="2" customWidth="1"/>
    <col min="7942" max="7942" width="15.42578125" style="2" customWidth="1"/>
    <col min="7943" max="8192" width="11.42578125" style="2"/>
    <col min="8193" max="8193" width="31.85546875" style="2" customWidth="1"/>
    <col min="8194" max="8194" width="15.140625" style="2" customWidth="1"/>
    <col min="8195" max="8196" width="20.28515625" style="2" customWidth="1"/>
    <col min="8197" max="8197" width="16.7109375" style="2" customWidth="1"/>
    <col min="8198" max="8198" width="15.42578125" style="2" customWidth="1"/>
    <col min="8199" max="8448" width="11.42578125" style="2"/>
    <col min="8449" max="8449" width="31.85546875" style="2" customWidth="1"/>
    <col min="8450" max="8450" width="15.140625" style="2" customWidth="1"/>
    <col min="8451" max="8452" width="20.28515625" style="2" customWidth="1"/>
    <col min="8453" max="8453" width="16.7109375" style="2" customWidth="1"/>
    <col min="8454" max="8454" width="15.42578125" style="2" customWidth="1"/>
    <col min="8455" max="8704" width="11.42578125" style="2"/>
    <col min="8705" max="8705" width="31.85546875" style="2" customWidth="1"/>
    <col min="8706" max="8706" width="15.140625" style="2" customWidth="1"/>
    <col min="8707" max="8708" width="20.28515625" style="2" customWidth="1"/>
    <col min="8709" max="8709" width="16.7109375" style="2" customWidth="1"/>
    <col min="8710" max="8710" width="15.42578125" style="2" customWidth="1"/>
    <col min="8711" max="8960" width="11.42578125" style="2"/>
    <col min="8961" max="8961" width="31.85546875" style="2" customWidth="1"/>
    <col min="8962" max="8962" width="15.140625" style="2" customWidth="1"/>
    <col min="8963" max="8964" width="20.28515625" style="2" customWidth="1"/>
    <col min="8965" max="8965" width="16.7109375" style="2" customWidth="1"/>
    <col min="8966" max="8966" width="15.42578125" style="2" customWidth="1"/>
    <col min="8967" max="9216" width="11.42578125" style="2"/>
    <col min="9217" max="9217" width="31.85546875" style="2" customWidth="1"/>
    <col min="9218" max="9218" width="15.140625" style="2" customWidth="1"/>
    <col min="9219" max="9220" width="20.28515625" style="2" customWidth="1"/>
    <col min="9221" max="9221" width="16.7109375" style="2" customWidth="1"/>
    <col min="9222" max="9222" width="15.42578125" style="2" customWidth="1"/>
    <col min="9223" max="9472" width="11.42578125" style="2"/>
    <col min="9473" max="9473" width="31.85546875" style="2" customWidth="1"/>
    <col min="9474" max="9474" width="15.140625" style="2" customWidth="1"/>
    <col min="9475" max="9476" width="20.28515625" style="2" customWidth="1"/>
    <col min="9477" max="9477" width="16.7109375" style="2" customWidth="1"/>
    <col min="9478" max="9478" width="15.42578125" style="2" customWidth="1"/>
    <col min="9479" max="9728" width="11.42578125" style="2"/>
    <col min="9729" max="9729" width="31.85546875" style="2" customWidth="1"/>
    <col min="9730" max="9730" width="15.140625" style="2" customWidth="1"/>
    <col min="9731" max="9732" width="20.28515625" style="2" customWidth="1"/>
    <col min="9733" max="9733" width="16.7109375" style="2" customWidth="1"/>
    <col min="9734" max="9734" width="15.42578125" style="2" customWidth="1"/>
    <col min="9735" max="9984" width="11.42578125" style="2"/>
    <col min="9985" max="9985" width="31.85546875" style="2" customWidth="1"/>
    <col min="9986" max="9986" width="15.140625" style="2" customWidth="1"/>
    <col min="9987" max="9988" width="20.28515625" style="2" customWidth="1"/>
    <col min="9989" max="9989" width="16.7109375" style="2" customWidth="1"/>
    <col min="9990" max="9990" width="15.42578125" style="2" customWidth="1"/>
    <col min="9991" max="10240" width="11.42578125" style="2"/>
    <col min="10241" max="10241" width="31.85546875" style="2" customWidth="1"/>
    <col min="10242" max="10242" width="15.140625" style="2" customWidth="1"/>
    <col min="10243" max="10244" width="20.28515625" style="2" customWidth="1"/>
    <col min="10245" max="10245" width="16.7109375" style="2" customWidth="1"/>
    <col min="10246" max="10246" width="15.42578125" style="2" customWidth="1"/>
    <col min="10247" max="10496" width="11.42578125" style="2"/>
    <col min="10497" max="10497" width="31.85546875" style="2" customWidth="1"/>
    <col min="10498" max="10498" width="15.140625" style="2" customWidth="1"/>
    <col min="10499" max="10500" width="20.28515625" style="2" customWidth="1"/>
    <col min="10501" max="10501" width="16.7109375" style="2" customWidth="1"/>
    <col min="10502" max="10502" width="15.42578125" style="2" customWidth="1"/>
    <col min="10503" max="10752" width="11.42578125" style="2"/>
    <col min="10753" max="10753" width="31.85546875" style="2" customWidth="1"/>
    <col min="10754" max="10754" width="15.140625" style="2" customWidth="1"/>
    <col min="10755" max="10756" width="20.28515625" style="2" customWidth="1"/>
    <col min="10757" max="10757" width="16.7109375" style="2" customWidth="1"/>
    <col min="10758" max="10758" width="15.42578125" style="2" customWidth="1"/>
    <col min="10759" max="11008" width="11.42578125" style="2"/>
    <col min="11009" max="11009" width="31.85546875" style="2" customWidth="1"/>
    <col min="11010" max="11010" width="15.140625" style="2" customWidth="1"/>
    <col min="11011" max="11012" width="20.28515625" style="2" customWidth="1"/>
    <col min="11013" max="11013" width="16.7109375" style="2" customWidth="1"/>
    <col min="11014" max="11014" width="15.42578125" style="2" customWidth="1"/>
    <col min="11015" max="11264" width="11.42578125" style="2"/>
    <col min="11265" max="11265" width="31.85546875" style="2" customWidth="1"/>
    <col min="11266" max="11266" width="15.140625" style="2" customWidth="1"/>
    <col min="11267" max="11268" width="20.28515625" style="2" customWidth="1"/>
    <col min="11269" max="11269" width="16.7109375" style="2" customWidth="1"/>
    <col min="11270" max="11270" width="15.42578125" style="2" customWidth="1"/>
    <col min="11271" max="11520" width="11.42578125" style="2"/>
    <col min="11521" max="11521" width="31.85546875" style="2" customWidth="1"/>
    <col min="11522" max="11522" width="15.140625" style="2" customWidth="1"/>
    <col min="11523" max="11524" width="20.28515625" style="2" customWidth="1"/>
    <col min="11525" max="11525" width="16.7109375" style="2" customWidth="1"/>
    <col min="11526" max="11526" width="15.42578125" style="2" customWidth="1"/>
    <col min="11527" max="11776" width="11.42578125" style="2"/>
    <col min="11777" max="11777" width="31.85546875" style="2" customWidth="1"/>
    <col min="11778" max="11778" width="15.140625" style="2" customWidth="1"/>
    <col min="11779" max="11780" width="20.28515625" style="2" customWidth="1"/>
    <col min="11781" max="11781" width="16.7109375" style="2" customWidth="1"/>
    <col min="11782" max="11782" width="15.42578125" style="2" customWidth="1"/>
    <col min="11783" max="12032" width="11.42578125" style="2"/>
    <col min="12033" max="12033" width="31.85546875" style="2" customWidth="1"/>
    <col min="12034" max="12034" width="15.140625" style="2" customWidth="1"/>
    <col min="12035" max="12036" width="20.28515625" style="2" customWidth="1"/>
    <col min="12037" max="12037" width="16.7109375" style="2" customWidth="1"/>
    <col min="12038" max="12038" width="15.42578125" style="2" customWidth="1"/>
    <col min="12039" max="12288" width="11.42578125" style="2"/>
    <col min="12289" max="12289" width="31.85546875" style="2" customWidth="1"/>
    <col min="12290" max="12290" width="15.140625" style="2" customWidth="1"/>
    <col min="12291" max="12292" width="20.28515625" style="2" customWidth="1"/>
    <col min="12293" max="12293" width="16.7109375" style="2" customWidth="1"/>
    <col min="12294" max="12294" width="15.42578125" style="2" customWidth="1"/>
    <col min="12295" max="12544" width="11.42578125" style="2"/>
    <col min="12545" max="12545" width="31.85546875" style="2" customWidth="1"/>
    <col min="12546" max="12546" width="15.140625" style="2" customWidth="1"/>
    <col min="12547" max="12548" width="20.28515625" style="2" customWidth="1"/>
    <col min="12549" max="12549" width="16.7109375" style="2" customWidth="1"/>
    <col min="12550" max="12550" width="15.42578125" style="2" customWidth="1"/>
    <col min="12551" max="12800" width="11.42578125" style="2"/>
    <col min="12801" max="12801" width="31.85546875" style="2" customWidth="1"/>
    <col min="12802" max="12802" width="15.140625" style="2" customWidth="1"/>
    <col min="12803" max="12804" width="20.28515625" style="2" customWidth="1"/>
    <col min="12805" max="12805" width="16.7109375" style="2" customWidth="1"/>
    <col min="12806" max="12806" width="15.42578125" style="2" customWidth="1"/>
    <col min="12807" max="13056" width="11.42578125" style="2"/>
    <col min="13057" max="13057" width="31.85546875" style="2" customWidth="1"/>
    <col min="13058" max="13058" width="15.140625" style="2" customWidth="1"/>
    <col min="13059" max="13060" width="20.28515625" style="2" customWidth="1"/>
    <col min="13061" max="13061" width="16.7109375" style="2" customWidth="1"/>
    <col min="13062" max="13062" width="15.42578125" style="2" customWidth="1"/>
    <col min="13063" max="13312" width="11.42578125" style="2"/>
    <col min="13313" max="13313" width="31.85546875" style="2" customWidth="1"/>
    <col min="13314" max="13314" width="15.140625" style="2" customWidth="1"/>
    <col min="13315" max="13316" width="20.28515625" style="2" customWidth="1"/>
    <col min="13317" max="13317" width="16.7109375" style="2" customWidth="1"/>
    <col min="13318" max="13318" width="15.42578125" style="2" customWidth="1"/>
    <col min="13319" max="13568" width="11.42578125" style="2"/>
    <col min="13569" max="13569" width="31.85546875" style="2" customWidth="1"/>
    <col min="13570" max="13570" width="15.140625" style="2" customWidth="1"/>
    <col min="13571" max="13572" width="20.28515625" style="2" customWidth="1"/>
    <col min="13573" max="13573" width="16.7109375" style="2" customWidth="1"/>
    <col min="13574" max="13574" width="15.42578125" style="2" customWidth="1"/>
    <col min="13575" max="13824" width="11.42578125" style="2"/>
    <col min="13825" max="13825" width="31.85546875" style="2" customWidth="1"/>
    <col min="13826" max="13826" width="15.140625" style="2" customWidth="1"/>
    <col min="13827" max="13828" width="20.28515625" style="2" customWidth="1"/>
    <col min="13829" max="13829" width="16.7109375" style="2" customWidth="1"/>
    <col min="13830" max="13830" width="15.42578125" style="2" customWidth="1"/>
    <col min="13831" max="14080" width="11.42578125" style="2"/>
    <col min="14081" max="14081" width="31.85546875" style="2" customWidth="1"/>
    <col min="14082" max="14082" width="15.140625" style="2" customWidth="1"/>
    <col min="14083" max="14084" width="20.28515625" style="2" customWidth="1"/>
    <col min="14085" max="14085" width="16.7109375" style="2" customWidth="1"/>
    <col min="14086" max="14086" width="15.42578125" style="2" customWidth="1"/>
    <col min="14087" max="14336" width="11.42578125" style="2"/>
    <col min="14337" max="14337" width="31.85546875" style="2" customWidth="1"/>
    <col min="14338" max="14338" width="15.140625" style="2" customWidth="1"/>
    <col min="14339" max="14340" width="20.28515625" style="2" customWidth="1"/>
    <col min="14341" max="14341" width="16.7109375" style="2" customWidth="1"/>
    <col min="14342" max="14342" width="15.42578125" style="2" customWidth="1"/>
    <col min="14343" max="14592" width="11.42578125" style="2"/>
    <col min="14593" max="14593" width="31.85546875" style="2" customWidth="1"/>
    <col min="14594" max="14594" width="15.140625" style="2" customWidth="1"/>
    <col min="14595" max="14596" width="20.28515625" style="2" customWidth="1"/>
    <col min="14597" max="14597" width="16.7109375" style="2" customWidth="1"/>
    <col min="14598" max="14598" width="15.42578125" style="2" customWidth="1"/>
    <col min="14599" max="14848" width="11.42578125" style="2"/>
    <col min="14849" max="14849" width="31.85546875" style="2" customWidth="1"/>
    <col min="14850" max="14850" width="15.140625" style="2" customWidth="1"/>
    <col min="14851" max="14852" width="20.28515625" style="2" customWidth="1"/>
    <col min="14853" max="14853" width="16.7109375" style="2" customWidth="1"/>
    <col min="14854" max="14854" width="15.42578125" style="2" customWidth="1"/>
    <col min="14855" max="15104" width="11.42578125" style="2"/>
    <col min="15105" max="15105" width="31.85546875" style="2" customWidth="1"/>
    <col min="15106" max="15106" width="15.140625" style="2" customWidth="1"/>
    <col min="15107" max="15108" width="20.28515625" style="2" customWidth="1"/>
    <col min="15109" max="15109" width="16.7109375" style="2" customWidth="1"/>
    <col min="15110" max="15110" width="15.42578125" style="2" customWidth="1"/>
    <col min="15111" max="15360" width="11.42578125" style="2"/>
    <col min="15361" max="15361" width="31.85546875" style="2" customWidth="1"/>
    <col min="15362" max="15362" width="15.140625" style="2" customWidth="1"/>
    <col min="15363" max="15364" width="20.28515625" style="2" customWidth="1"/>
    <col min="15365" max="15365" width="16.7109375" style="2" customWidth="1"/>
    <col min="15366" max="15366" width="15.42578125" style="2" customWidth="1"/>
    <col min="15367" max="15616" width="11.42578125" style="2"/>
    <col min="15617" max="15617" width="31.85546875" style="2" customWidth="1"/>
    <col min="15618" max="15618" width="15.140625" style="2" customWidth="1"/>
    <col min="15619" max="15620" width="20.28515625" style="2" customWidth="1"/>
    <col min="15621" max="15621" width="16.7109375" style="2" customWidth="1"/>
    <col min="15622" max="15622" width="15.42578125" style="2" customWidth="1"/>
    <col min="15623" max="15872" width="11.42578125" style="2"/>
    <col min="15873" max="15873" width="31.85546875" style="2" customWidth="1"/>
    <col min="15874" max="15874" width="15.140625" style="2" customWidth="1"/>
    <col min="15875" max="15876" width="20.28515625" style="2" customWidth="1"/>
    <col min="15877" max="15877" width="16.7109375" style="2" customWidth="1"/>
    <col min="15878" max="15878" width="15.42578125" style="2" customWidth="1"/>
    <col min="15879" max="16128" width="11.42578125" style="2"/>
    <col min="16129" max="16129" width="31.85546875" style="2" customWidth="1"/>
    <col min="16130" max="16130" width="15.140625" style="2" customWidth="1"/>
    <col min="16131" max="16132" width="20.28515625" style="2" customWidth="1"/>
    <col min="16133" max="16133" width="16.7109375" style="2" customWidth="1"/>
    <col min="16134" max="16134" width="15.42578125" style="2" customWidth="1"/>
    <col min="16135" max="16384" width="11.42578125" style="2"/>
  </cols>
  <sheetData>
    <row r="1" spans="1:9" s="39" customFormat="1" ht="12.75" customHeight="1" x14ac:dyDescent="0.2">
      <c r="A1" s="53" t="s">
        <v>29</v>
      </c>
      <c r="B1" s="53"/>
      <c r="C1" s="53"/>
      <c r="D1" s="53"/>
      <c r="E1" s="53"/>
      <c r="F1" s="53"/>
      <c r="G1" s="42"/>
      <c r="H1" s="42"/>
      <c r="I1" s="40"/>
    </row>
    <row r="2" spans="1:9" s="39" customFormat="1" x14ac:dyDescent="0.2">
      <c r="A2" s="54" t="s">
        <v>28</v>
      </c>
      <c r="B2" s="54"/>
      <c r="C2" s="54"/>
      <c r="D2" s="54"/>
      <c r="E2" s="54"/>
      <c r="F2" s="54"/>
      <c r="G2" s="43"/>
      <c r="H2" s="43"/>
      <c r="I2" s="40"/>
    </row>
    <row r="3" spans="1:9" s="39" customFormat="1" x14ac:dyDescent="0.2">
      <c r="A3" s="53" t="s">
        <v>27</v>
      </c>
      <c r="B3" s="53"/>
      <c r="C3" s="53"/>
      <c r="D3" s="53"/>
      <c r="E3" s="53"/>
      <c r="F3" s="53"/>
      <c r="G3" s="42"/>
      <c r="H3" s="42"/>
      <c r="I3" s="40"/>
    </row>
    <row r="4" spans="1:9" s="39" customFormat="1" x14ac:dyDescent="0.2">
      <c r="A4" s="41"/>
      <c r="B4" s="41"/>
      <c r="C4" s="41"/>
      <c r="D4" s="41"/>
      <c r="E4" s="41"/>
      <c r="F4" s="41"/>
      <c r="G4" s="42"/>
      <c r="H4" s="42"/>
      <c r="I4" s="40"/>
    </row>
    <row r="5" spans="1:9" ht="13.5" customHeight="1" x14ac:dyDescent="0.25">
      <c r="A5" s="46" t="s">
        <v>31</v>
      </c>
      <c r="B5" s="46"/>
      <c r="C5" s="46"/>
      <c r="D5" s="46"/>
      <c r="E5" s="46"/>
      <c r="F5" s="46"/>
    </row>
    <row r="6" spans="1:9" x14ac:dyDescent="0.25">
      <c r="A6" s="46" t="s">
        <v>34</v>
      </c>
      <c r="B6" s="46"/>
      <c r="C6" s="46"/>
      <c r="D6" s="46"/>
      <c r="E6" s="46"/>
      <c r="F6" s="46"/>
    </row>
    <row r="7" spans="1:9" ht="16.5" customHeight="1" x14ac:dyDescent="0.25">
      <c r="A7" s="46" t="s">
        <v>32</v>
      </c>
      <c r="B7" s="46"/>
      <c r="C7" s="46"/>
      <c r="D7" s="46"/>
      <c r="E7" s="46"/>
      <c r="F7" s="46"/>
    </row>
    <row r="8" spans="1:9" ht="9.75" customHeight="1" x14ac:dyDescent="0.25">
      <c r="A8" s="9"/>
      <c r="B8" s="9"/>
      <c r="C8" s="10"/>
      <c r="D8" s="10"/>
      <c r="E8" s="10"/>
      <c r="F8" s="10"/>
    </row>
    <row r="9" spans="1:9" ht="19.5" customHeight="1" x14ac:dyDescent="0.25">
      <c r="A9" s="47" t="s">
        <v>33</v>
      </c>
      <c r="B9" s="49" t="s">
        <v>0</v>
      </c>
      <c r="C9" s="51" t="s">
        <v>1</v>
      </c>
      <c r="D9" s="51"/>
      <c r="E9" s="51"/>
      <c r="F9" s="52"/>
    </row>
    <row r="10" spans="1:9" ht="39.75" customHeight="1" x14ac:dyDescent="0.25">
      <c r="A10" s="48"/>
      <c r="B10" s="50"/>
      <c r="C10" s="7" t="s">
        <v>2</v>
      </c>
      <c r="D10" s="7" t="s">
        <v>3</v>
      </c>
      <c r="E10" s="7" t="s">
        <v>4</v>
      </c>
      <c r="F10" s="8" t="s">
        <v>5</v>
      </c>
    </row>
    <row r="11" spans="1:9" ht="33" customHeight="1" x14ac:dyDescent="0.2">
      <c r="A11" s="11" t="s">
        <v>6</v>
      </c>
      <c r="B11" s="12">
        <f>SUM(C11:F11)</f>
        <v>1701</v>
      </c>
      <c r="C11" s="12">
        <f>+C12+C16</f>
        <v>151</v>
      </c>
      <c r="D11" s="12">
        <f t="shared" ref="D11:F11" si="0">+D12+D16</f>
        <v>503</v>
      </c>
      <c r="E11" s="12">
        <f t="shared" si="0"/>
        <v>1025</v>
      </c>
      <c r="F11" s="13">
        <f t="shared" si="0"/>
        <v>22</v>
      </c>
    </row>
    <row r="12" spans="1:9" ht="24.95" customHeight="1" x14ac:dyDescent="0.2">
      <c r="A12" s="24" t="s">
        <v>26</v>
      </c>
      <c r="B12" s="15">
        <f>SUM(B13:B15)</f>
        <v>1674</v>
      </c>
      <c r="C12" s="15">
        <f t="shared" ref="C12:F13" si="1">+C47+C23+C56+C30+C40</f>
        <v>136</v>
      </c>
      <c r="D12" s="15">
        <f t="shared" si="1"/>
        <v>494</v>
      </c>
      <c r="E12" s="15">
        <f t="shared" si="1"/>
        <v>1022</v>
      </c>
      <c r="F12" s="16">
        <f t="shared" si="1"/>
        <v>22</v>
      </c>
    </row>
    <row r="13" spans="1:9" ht="20.100000000000001" customHeight="1" x14ac:dyDescent="0.2">
      <c r="A13" s="29" t="s">
        <v>8</v>
      </c>
      <c r="B13" s="12">
        <f>SUM(C13:F13)</f>
        <v>1599</v>
      </c>
      <c r="C13" s="13">
        <f t="shared" si="1"/>
        <v>129</v>
      </c>
      <c r="D13" s="13">
        <f t="shared" si="1"/>
        <v>447</v>
      </c>
      <c r="E13" s="13">
        <f t="shared" si="1"/>
        <v>1001</v>
      </c>
      <c r="F13" s="13">
        <f t="shared" si="1"/>
        <v>22</v>
      </c>
    </row>
    <row r="14" spans="1:9" ht="20.100000000000001" customHeight="1" x14ac:dyDescent="0.2">
      <c r="A14" s="29" t="s">
        <v>9</v>
      </c>
      <c r="B14" s="12">
        <f>SUM(C14:F14)</f>
        <v>43</v>
      </c>
      <c r="C14" s="13">
        <f>+C49+C42+C25+C32</f>
        <v>2</v>
      </c>
      <c r="D14" s="13">
        <f t="shared" ref="D14:F14" si="2">+D49+D42+D25+D32</f>
        <v>32</v>
      </c>
      <c r="E14" s="13">
        <f t="shared" si="2"/>
        <v>9</v>
      </c>
      <c r="F14" s="13">
        <f t="shared" si="2"/>
        <v>0</v>
      </c>
    </row>
    <row r="15" spans="1:9" ht="20.100000000000001" customHeight="1" x14ac:dyDescent="0.2">
      <c r="A15" s="29" t="s">
        <v>10</v>
      </c>
      <c r="B15" s="12">
        <f>SUM(C15:F15)</f>
        <v>32</v>
      </c>
      <c r="C15" s="13">
        <f>+C50+C58+C33</f>
        <v>5</v>
      </c>
      <c r="D15" s="13">
        <f t="shared" ref="D15:F15" si="3">+D50+D58+D33</f>
        <v>15</v>
      </c>
      <c r="E15" s="13">
        <f t="shared" si="3"/>
        <v>12</v>
      </c>
      <c r="F15" s="13">
        <f t="shared" si="3"/>
        <v>0</v>
      </c>
    </row>
    <row r="16" spans="1:9" ht="24.95" customHeight="1" x14ac:dyDescent="0.2">
      <c r="A16" s="24" t="s">
        <v>25</v>
      </c>
      <c r="B16" s="12">
        <f>SUM(B17:B20)</f>
        <v>27</v>
      </c>
      <c r="C16" s="13">
        <f>SUM(C51+C26+C59+C34+C43)</f>
        <v>15</v>
      </c>
      <c r="D16" s="13">
        <f>SUM(D51+D26+D59+D34+D43)</f>
        <v>9</v>
      </c>
      <c r="E16" s="13">
        <f>SUM(E51+E26+E59+E34+E43)</f>
        <v>3</v>
      </c>
      <c r="F16" s="13">
        <f>SUM(F51+F26+F59+F34+F43)</f>
        <v>0</v>
      </c>
      <c r="G16" s="3"/>
      <c r="H16" s="4"/>
    </row>
    <row r="17" spans="1:12" ht="20.100000000000001" customHeight="1" x14ac:dyDescent="0.2">
      <c r="A17" s="30" t="s">
        <v>11</v>
      </c>
      <c r="B17" s="12">
        <f t="shared" ref="B17:B50" si="4">SUM(C17:F17)</f>
        <v>17</v>
      </c>
      <c r="C17" s="12">
        <f>+C52+C27+C60+C35+C44</f>
        <v>9</v>
      </c>
      <c r="D17" s="12">
        <f>+D52+D27+D60+D35+D44</f>
        <v>6</v>
      </c>
      <c r="E17" s="12">
        <f>+E52+E27+E60+E35+E44</f>
        <v>2</v>
      </c>
      <c r="F17" s="13">
        <f>+F52+F27+F60+F35+F44</f>
        <v>0</v>
      </c>
    </row>
    <row r="18" spans="1:12" ht="20.100000000000001" customHeight="1" x14ac:dyDescent="0.2">
      <c r="A18" s="29" t="s">
        <v>12</v>
      </c>
      <c r="B18" s="12">
        <f t="shared" si="4"/>
        <v>2</v>
      </c>
      <c r="C18" s="12">
        <f>+C36</f>
        <v>1</v>
      </c>
      <c r="D18" s="12">
        <f>+D36</f>
        <v>1</v>
      </c>
      <c r="E18" s="12">
        <f>+E36</f>
        <v>0</v>
      </c>
      <c r="F18" s="13">
        <f>+F36</f>
        <v>0</v>
      </c>
    </row>
    <row r="19" spans="1:12" ht="20.100000000000001" customHeight="1" x14ac:dyDescent="0.2">
      <c r="A19" s="29" t="s">
        <v>13</v>
      </c>
      <c r="B19" s="12">
        <f t="shared" si="4"/>
        <v>5</v>
      </c>
      <c r="C19" s="12">
        <f>C37+C53</f>
        <v>4</v>
      </c>
      <c r="D19" s="12">
        <f t="shared" ref="D19:F19" si="5">D37+D53</f>
        <v>1</v>
      </c>
      <c r="E19" s="12">
        <f t="shared" si="5"/>
        <v>0</v>
      </c>
      <c r="F19" s="13">
        <f t="shared" si="5"/>
        <v>0</v>
      </c>
    </row>
    <row r="20" spans="1:12" ht="20.100000000000001" customHeight="1" x14ac:dyDescent="0.2">
      <c r="A20" s="29" t="s">
        <v>14</v>
      </c>
      <c r="B20" s="12">
        <f t="shared" si="4"/>
        <v>3</v>
      </c>
      <c r="C20" s="12">
        <f>+C54++C38</f>
        <v>1</v>
      </c>
      <c r="D20" s="12">
        <f t="shared" ref="D20:F20" si="6">+D54++D38</f>
        <v>1</v>
      </c>
      <c r="E20" s="12">
        <f t="shared" si="6"/>
        <v>1</v>
      </c>
      <c r="F20" s="13">
        <f t="shared" si="6"/>
        <v>0</v>
      </c>
    </row>
    <row r="21" spans="1:12" ht="28.5" customHeight="1" x14ac:dyDescent="0.2">
      <c r="A21" s="17" t="s">
        <v>16</v>
      </c>
      <c r="B21" s="12">
        <f>B22</f>
        <v>3</v>
      </c>
      <c r="C21" s="12">
        <f t="shared" ref="C21:F21" si="7">C22</f>
        <v>3</v>
      </c>
      <c r="D21" s="12">
        <f t="shared" si="7"/>
        <v>0</v>
      </c>
      <c r="E21" s="12">
        <f t="shared" si="7"/>
        <v>0</v>
      </c>
      <c r="F21" s="13">
        <f t="shared" si="7"/>
        <v>0</v>
      </c>
    </row>
    <row r="22" spans="1:12" ht="24.95" customHeight="1" x14ac:dyDescent="0.2">
      <c r="A22" s="18" t="s">
        <v>16</v>
      </c>
      <c r="B22" s="19">
        <f>SUM(C22:F22)</f>
        <v>3</v>
      </c>
      <c r="C22" s="19">
        <f>SUM(C23+C26)</f>
        <v>3</v>
      </c>
      <c r="D22" s="19">
        <f>SUM(D23+D26)</f>
        <v>0</v>
      </c>
      <c r="E22" s="19">
        <f>SUM(E23+E26)</f>
        <v>0</v>
      </c>
      <c r="F22" s="20">
        <f>SUM(F23+F26)</f>
        <v>0</v>
      </c>
      <c r="H22" s="4"/>
      <c r="I22" s="4"/>
      <c r="J22" s="4"/>
      <c r="K22" s="4"/>
      <c r="L22" s="4"/>
    </row>
    <row r="23" spans="1:12" ht="30" customHeight="1" x14ac:dyDescent="0.2">
      <c r="A23" s="14" t="s">
        <v>7</v>
      </c>
      <c r="B23" s="12">
        <f>SUM(C23:F23)</f>
        <v>2</v>
      </c>
      <c r="C23" s="12">
        <f>SUM(C24:C25)</f>
        <v>2</v>
      </c>
      <c r="D23" s="12">
        <f>SUM(D24:D25)</f>
        <v>0</v>
      </c>
      <c r="E23" s="12">
        <f>SUM(E24:E25)</f>
        <v>0</v>
      </c>
      <c r="F23" s="13">
        <f>SUM(F24:F25)</f>
        <v>0</v>
      </c>
      <c r="H23" s="4"/>
    </row>
    <row r="24" spans="1:12" ht="20.100000000000001" customHeight="1" x14ac:dyDescent="0.2">
      <c r="A24" s="29" t="s">
        <v>8</v>
      </c>
      <c r="B24" s="21">
        <f>SUM(C24:F24)</f>
        <v>1</v>
      </c>
      <c r="C24" s="21">
        <v>1</v>
      </c>
      <c r="D24" s="21">
        <v>0</v>
      </c>
      <c r="E24" s="21">
        <v>0</v>
      </c>
      <c r="F24" s="22">
        <v>0</v>
      </c>
      <c r="H24" s="4"/>
    </row>
    <row r="25" spans="1:12" ht="20.100000000000001" customHeight="1" x14ac:dyDescent="0.2">
      <c r="A25" s="29" t="s">
        <v>9</v>
      </c>
      <c r="B25" s="21">
        <f>SUM(C25:F25)</f>
        <v>1</v>
      </c>
      <c r="C25" s="21">
        <v>1</v>
      </c>
      <c r="D25" s="21">
        <v>0</v>
      </c>
      <c r="E25" s="21">
        <v>0</v>
      </c>
      <c r="F25" s="22">
        <v>0</v>
      </c>
      <c r="H25" s="4"/>
      <c r="I25" s="4"/>
      <c r="J25" s="4"/>
      <c r="K25" s="4"/>
      <c r="L25" s="4"/>
    </row>
    <row r="26" spans="1:12" ht="24.95" customHeight="1" x14ac:dyDescent="0.2">
      <c r="A26" s="14" t="s">
        <v>24</v>
      </c>
      <c r="B26" s="12">
        <f>SUM(B27:B27)</f>
        <v>1</v>
      </c>
      <c r="C26" s="12">
        <f>SUM(C27:C27)</f>
        <v>1</v>
      </c>
      <c r="D26" s="12">
        <f>SUM(D27:D27)</f>
        <v>0</v>
      </c>
      <c r="E26" s="12">
        <f>SUM(E27:E27)</f>
        <v>0</v>
      </c>
      <c r="F26" s="13">
        <f>SUM(F27:F27)</f>
        <v>0</v>
      </c>
      <c r="H26" s="4"/>
    </row>
    <row r="27" spans="1:12" ht="20.100000000000001" customHeight="1" x14ac:dyDescent="0.2">
      <c r="A27" s="29" t="s">
        <v>11</v>
      </c>
      <c r="B27" s="21">
        <f>SUM(C27:F27)</f>
        <v>1</v>
      </c>
      <c r="C27" s="21">
        <v>1</v>
      </c>
      <c r="D27" s="21">
        <v>0</v>
      </c>
      <c r="E27" s="21">
        <v>0</v>
      </c>
      <c r="F27" s="22">
        <v>0</v>
      </c>
      <c r="H27" s="4"/>
    </row>
    <row r="28" spans="1:12" ht="29.25" customHeight="1" x14ac:dyDescent="0.2">
      <c r="A28" s="23" t="s">
        <v>18</v>
      </c>
      <c r="B28" s="12">
        <f>B29+B39</f>
        <v>336</v>
      </c>
      <c r="C28" s="12">
        <f>C29+C39</f>
        <v>78</v>
      </c>
      <c r="D28" s="12">
        <f>D29+D39</f>
        <v>167</v>
      </c>
      <c r="E28" s="12">
        <f>E29+E39</f>
        <v>69</v>
      </c>
      <c r="F28" s="13">
        <f>F29+F39</f>
        <v>22</v>
      </c>
    </row>
    <row r="29" spans="1:12" ht="27.75" customHeight="1" x14ac:dyDescent="0.2">
      <c r="A29" s="18" t="s">
        <v>18</v>
      </c>
      <c r="B29" s="19">
        <f>SUM(C29:F29)</f>
        <v>325</v>
      </c>
      <c r="C29" s="19">
        <f>SUM(C30+C34)</f>
        <v>77</v>
      </c>
      <c r="D29" s="19">
        <f>SUM(D30+D34)</f>
        <v>158</v>
      </c>
      <c r="E29" s="19">
        <f>SUM(E30+E34)</f>
        <v>68</v>
      </c>
      <c r="F29" s="20">
        <f>SUM(F30+F34)</f>
        <v>22</v>
      </c>
    </row>
    <row r="30" spans="1:12" s="6" customFormat="1" ht="21" customHeight="1" x14ac:dyDescent="0.2">
      <c r="A30" s="31" t="s">
        <v>7</v>
      </c>
      <c r="B30" s="12">
        <f>SUM(C30:F30)</f>
        <v>306</v>
      </c>
      <c r="C30" s="12">
        <f>SUM(C31:C33)</f>
        <v>65</v>
      </c>
      <c r="D30" s="12">
        <f>SUM(D31:D33)</f>
        <v>151</v>
      </c>
      <c r="E30" s="12">
        <f>SUM(E31:E33)</f>
        <v>68</v>
      </c>
      <c r="F30" s="13">
        <f>SUM(F31:F33)</f>
        <v>22</v>
      </c>
      <c r="G30" s="5"/>
    </row>
    <row r="31" spans="1:12" ht="20.100000000000001" customHeight="1" x14ac:dyDescent="0.2">
      <c r="A31" s="29" t="s">
        <v>8</v>
      </c>
      <c r="B31" s="21">
        <f>SUM(C31:F31)</f>
        <v>279</v>
      </c>
      <c r="C31" s="21">
        <v>62</v>
      </c>
      <c r="D31" s="21">
        <v>127</v>
      </c>
      <c r="E31" s="21">
        <v>68</v>
      </c>
      <c r="F31" s="22">
        <v>22</v>
      </c>
      <c r="H31" s="4"/>
      <c r="I31" s="4"/>
      <c r="J31" s="4"/>
      <c r="K31" s="4"/>
      <c r="L31" s="4"/>
    </row>
    <row r="32" spans="1:12" ht="20.100000000000001" customHeight="1" x14ac:dyDescent="0.2">
      <c r="A32" s="29" t="s">
        <v>9</v>
      </c>
      <c r="B32" s="21">
        <f>SUM(C32:F32)</f>
        <v>17</v>
      </c>
      <c r="C32" s="21">
        <v>1</v>
      </c>
      <c r="D32" s="21">
        <v>16</v>
      </c>
      <c r="E32" s="21">
        <v>0</v>
      </c>
      <c r="F32" s="22">
        <v>0</v>
      </c>
      <c r="H32" s="4"/>
      <c r="I32" s="4"/>
      <c r="J32" s="4"/>
      <c r="K32" s="4"/>
      <c r="L32" s="4"/>
    </row>
    <row r="33" spans="1:12" ht="21" customHeight="1" x14ac:dyDescent="0.2">
      <c r="A33" s="29" t="s">
        <v>10</v>
      </c>
      <c r="B33" s="21">
        <f>SUM(C33:F33)</f>
        <v>10</v>
      </c>
      <c r="C33" s="21">
        <v>2</v>
      </c>
      <c r="D33" s="21">
        <v>8</v>
      </c>
      <c r="E33" s="22">
        <v>0</v>
      </c>
      <c r="F33" s="22">
        <v>0</v>
      </c>
      <c r="H33" s="4"/>
    </row>
    <row r="34" spans="1:12" ht="20.100000000000001" customHeight="1" x14ac:dyDescent="0.2">
      <c r="A34" s="31" t="s">
        <v>24</v>
      </c>
      <c r="B34" s="12">
        <f>SUM(B35:B38)</f>
        <v>19</v>
      </c>
      <c r="C34" s="12">
        <f>SUM(C35:C38)</f>
        <v>12</v>
      </c>
      <c r="D34" s="12">
        <f>SUM(D35:D38)</f>
        <v>7</v>
      </c>
      <c r="E34" s="12">
        <f>SUM(E35:E38)</f>
        <v>0</v>
      </c>
      <c r="F34" s="13">
        <f>SUM(F35:F38)</f>
        <v>0</v>
      </c>
      <c r="H34" s="4"/>
    </row>
    <row r="35" spans="1:12" ht="20.100000000000001" customHeight="1" x14ac:dyDescent="0.2">
      <c r="A35" s="29" t="s">
        <v>11</v>
      </c>
      <c r="B35" s="21">
        <f>SUM(C35:F35)</f>
        <v>11</v>
      </c>
      <c r="C35" s="21">
        <v>7</v>
      </c>
      <c r="D35" s="21">
        <v>4</v>
      </c>
      <c r="E35" s="21">
        <v>0</v>
      </c>
      <c r="F35" s="22">
        <v>0</v>
      </c>
      <c r="H35" s="4"/>
    </row>
    <row r="36" spans="1:12" ht="20.100000000000001" customHeight="1" x14ac:dyDescent="0.2">
      <c r="A36" s="29" t="s">
        <v>12</v>
      </c>
      <c r="B36" s="21">
        <f t="shared" ref="B36:B38" si="8">SUM(C36:F36)</f>
        <v>2</v>
      </c>
      <c r="C36" s="21">
        <v>1</v>
      </c>
      <c r="D36" s="21">
        <v>1</v>
      </c>
      <c r="E36" s="21">
        <v>0</v>
      </c>
      <c r="F36" s="22">
        <v>0</v>
      </c>
      <c r="H36" s="4"/>
    </row>
    <row r="37" spans="1:12" ht="20.100000000000001" customHeight="1" x14ac:dyDescent="0.2">
      <c r="A37" s="29" t="s">
        <v>13</v>
      </c>
      <c r="B37" s="21">
        <f t="shared" si="8"/>
        <v>4</v>
      </c>
      <c r="C37" s="21">
        <v>3</v>
      </c>
      <c r="D37" s="21">
        <v>1</v>
      </c>
      <c r="E37" s="21">
        <v>0</v>
      </c>
      <c r="F37" s="22">
        <v>0</v>
      </c>
    </row>
    <row r="38" spans="1:12" ht="20.100000000000001" customHeight="1" x14ac:dyDescent="0.2">
      <c r="A38" s="29" t="s">
        <v>14</v>
      </c>
      <c r="B38" s="21">
        <f t="shared" si="8"/>
        <v>2</v>
      </c>
      <c r="C38" s="21">
        <v>1</v>
      </c>
      <c r="D38" s="21">
        <v>1</v>
      </c>
      <c r="E38" s="21">
        <v>0</v>
      </c>
      <c r="F38" s="22">
        <v>0</v>
      </c>
    </row>
    <row r="39" spans="1:12" ht="28.5" customHeight="1" x14ac:dyDescent="0.2">
      <c r="A39" s="33" t="s">
        <v>19</v>
      </c>
      <c r="B39" s="19">
        <f>SUM(B40,B43)</f>
        <v>11</v>
      </c>
      <c r="C39" s="19">
        <f>SUM(C40,C43)</f>
        <v>1</v>
      </c>
      <c r="D39" s="19">
        <f>SUM(D40,D43)</f>
        <v>9</v>
      </c>
      <c r="E39" s="19">
        <f>SUM(E40,E43)</f>
        <v>1</v>
      </c>
      <c r="F39" s="20">
        <f>SUM(F40,F43)</f>
        <v>0</v>
      </c>
    </row>
    <row r="40" spans="1:12" ht="24.95" customHeight="1" x14ac:dyDescent="0.2">
      <c r="A40" s="32" t="s">
        <v>26</v>
      </c>
      <c r="B40" s="12">
        <f>SUM(C40:F40)</f>
        <v>9</v>
      </c>
      <c r="C40" s="12">
        <f>SUM(C41:C42)</f>
        <v>0</v>
      </c>
      <c r="D40" s="12">
        <f>SUM(D41:D42)</f>
        <v>8</v>
      </c>
      <c r="E40" s="12">
        <f>SUM(E41:E42)</f>
        <v>1</v>
      </c>
      <c r="F40" s="13">
        <f>SUM(F41:F42)</f>
        <v>0</v>
      </c>
    </row>
    <row r="41" spans="1:12" ht="20.100000000000001" customHeight="1" x14ac:dyDescent="0.2">
      <c r="A41" s="29" t="s">
        <v>8</v>
      </c>
      <c r="B41" s="34">
        <f>SUM(C41:F41)</f>
        <v>5</v>
      </c>
      <c r="C41" s="21">
        <v>0</v>
      </c>
      <c r="D41" s="21">
        <v>4</v>
      </c>
      <c r="E41" s="21">
        <v>1</v>
      </c>
      <c r="F41" s="22">
        <v>0</v>
      </c>
    </row>
    <row r="42" spans="1:12" ht="20.100000000000001" customHeight="1" x14ac:dyDescent="0.2">
      <c r="A42" s="29" t="s">
        <v>9</v>
      </c>
      <c r="B42" s="21">
        <f>SUM(C42:F42)</f>
        <v>4</v>
      </c>
      <c r="C42" s="21">
        <v>0</v>
      </c>
      <c r="D42" s="21">
        <v>4</v>
      </c>
      <c r="E42" s="21">
        <v>0</v>
      </c>
      <c r="F42" s="22">
        <v>0</v>
      </c>
      <c r="H42" s="4"/>
      <c r="I42" s="4"/>
      <c r="J42" s="4"/>
      <c r="K42" s="4"/>
      <c r="L42" s="4"/>
    </row>
    <row r="43" spans="1:12" ht="24.95" customHeight="1" x14ac:dyDescent="0.2">
      <c r="A43" s="32" t="s">
        <v>25</v>
      </c>
      <c r="B43" s="12">
        <f t="shared" ref="B43:B44" si="9">SUM(C43:F43)</f>
        <v>2</v>
      </c>
      <c r="C43" s="13">
        <f>SUM(C44:C44)</f>
        <v>1</v>
      </c>
      <c r="D43" s="13">
        <f>SUM(D44:D44)</f>
        <v>1</v>
      </c>
      <c r="E43" s="13">
        <f>SUM(E44:E44)</f>
        <v>0</v>
      </c>
      <c r="F43" s="13">
        <f>SUM(F44:F44)</f>
        <v>0</v>
      </c>
      <c r="H43" s="4"/>
    </row>
    <row r="44" spans="1:12" ht="20.100000000000001" customHeight="1" x14ac:dyDescent="0.2">
      <c r="A44" s="29" t="s">
        <v>11</v>
      </c>
      <c r="B44" s="21">
        <f t="shared" si="9"/>
        <v>2</v>
      </c>
      <c r="C44" s="21">
        <v>1</v>
      </c>
      <c r="D44" s="21">
        <v>1</v>
      </c>
      <c r="E44" s="21">
        <v>0</v>
      </c>
      <c r="F44" s="22">
        <v>0</v>
      </c>
      <c r="H44" s="4"/>
    </row>
    <row r="45" spans="1:12" ht="24.95" customHeight="1" x14ac:dyDescent="0.2">
      <c r="A45" s="23" t="s">
        <v>30</v>
      </c>
      <c r="B45" s="12">
        <f>B46+B55</f>
        <v>1362</v>
      </c>
      <c r="C45" s="12">
        <f>C46+C55</f>
        <v>70</v>
      </c>
      <c r="D45" s="12">
        <f>D46+D55</f>
        <v>336</v>
      </c>
      <c r="E45" s="12">
        <f>E46+E55</f>
        <v>956</v>
      </c>
      <c r="F45" s="13">
        <f>F46+F55</f>
        <v>0</v>
      </c>
      <c r="H45" s="4"/>
    </row>
    <row r="46" spans="1:12" ht="24.95" customHeight="1" x14ac:dyDescent="0.2">
      <c r="A46" s="18" t="s">
        <v>15</v>
      </c>
      <c r="B46" s="19">
        <f t="shared" si="4"/>
        <v>277</v>
      </c>
      <c r="C46" s="19">
        <f>SUM(C47+C51)</f>
        <v>24</v>
      </c>
      <c r="D46" s="19">
        <f>SUM(D47+D51)</f>
        <v>88</v>
      </c>
      <c r="E46" s="19">
        <f>SUM(E47+E51)</f>
        <v>165</v>
      </c>
      <c r="F46" s="20">
        <f>SUM(F47+F51)</f>
        <v>0</v>
      </c>
      <c r="H46" s="4"/>
      <c r="I46" s="4"/>
      <c r="J46" s="4"/>
      <c r="K46" s="4"/>
      <c r="L46" s="4"/>
    </row>
    <row r="47" spans="1:12" ht="20.100000000000001" customHeight="1" x14ac:dyDescent="0.2">
      <c r="A47" s="31" t="s">
        <v>7</v>
      </c>
      <c r="B47" s="12">
        <f t="shared" si="4"/>
        <v>274</v>
      </c>
      <c r="C47" s="12">
        <f>SUM(C48:C50)</f>
        <v>23</v>
      </c>
      <c r="D47" s="12">
        <f>SUM(D48:D50)</f>
        <v>87</v>
      </c>
      <c r="E47" s="12">
        <f>SUM(E48:E50)</f>
        <v>164</v>
      </c>
      <c r="F47" s="13">
        <f>SUM(F48:F50)</f>
        <v>0</v>
      </c>
      <c r="H47" s="4"/>
    </row>
    <row r="48" spans="1:12" ht="20.100000000000001" customHeight="1" x14ac:dyDescent="0.2">
      <c r="A48" s="29" t="s">
        <v>8</v>
      </c>
      <c r="B48" s="21">
        <f t="shared" si="4"/>
        <v>233</v>
      </c>
      <c r="C48" s="21">
        <v>21</v>
      </c>
      <c r="D48" s="21">
        <v>69</v>
      </c>
      <c r="E48" s="21">
        <v>143</v>
      </c>
      <c r="F48" s="22">
        <v>0</v>
      </c>
      <c r="H48" s="4"/>
    </row>
    <row r="49" spans="1:12" ht="20.100000000000001" customHeight="1" x14ac:dyDescent="0.2">
      <c r="A49" s="29" t="s">
        <v>9</v>
      </c>
      <c r="B49" s="21">
        <f t="shared" si="4"/>
        <v>21</v>
      </c>
      <c r="C49" s="21">
        <v>0</v>
      </c>
      <c r="D49" s="21">
        <v>12</v>
      </c>
      <c r="E49" s="21">
        <v>9</v>
      </c>
      <c r="F49" s="22">
        <v>0</v>
      </c>
      <c r="H49" s="4"/>
    </row>
    <row r="50" spans="1:12" ht="20.100000000000001" customHeight="1" x14ac:dyDescent="0.2">
      <c r="A50" s="29" t="s">
        <v>10</v>
      </c>
      <c r="B50" s="21">
        <f t="shared" si="4"/>
        <v>20</v>
      </c>
      <c r="C50" s="21">
        <v>2</v>
      </c>
      <c r="D50" s="21">
        <v>6</v>
      </c>
      <c r="E50" s="21">
        <v>12</v>
      </c>
      <c r="F50" s="22">
        <v>0</v>
      </c>
      <c r="H50" s="4"/>
    </row>
    <row r="51" spans="1:12" ht="20.100000000000001" customHeight="1" x14ac:dyDescent="0.2">
      <c r="A51" s="31" t="s">
        <v>24</v>
      </c>
      <c r="B51" s="12">
        <f>SUM(B52:B54)</f>
        <v>3</v>
      </c>
      <c r="C51" s="12">
        <f>SUM(C52:C54)</f>
        <v>1</v>
      </c>
      <c r="D51" s="12">
        <f>SUM(D52:D54)</f>
        <v>1</v>
      </c>
      <c r="E51" s="12">
        <f>SUM(E52:E54)</f>
        <v>1</v>
      </c>
      <c r="F51" s="13">
        <f>SUM(F52:F54)</f>
        <v>0</v>
      </c>
      <c r="H51" s="4"/>
    </row>
    <row r="52" spans="1:12" ht="20.100000000000001" customHeight="1" x14ac:dyDescent="0.2">
      <c r="A52" s="29" t="s">
        <v>11</v>
      </c>
      <c r="B52" s="21">
        <f>SUM(C52:F52)</f>
        <v>1</v>
      </c>
      <c r="C52" s="21">
        <v>0</v>
      </c>
      <c r="D52" s="21">
        <v>1</v>
      </c>
      <c r="E52" s="21">
        <v>0</v>
      </c>
      <c r="F52" s="22">
        <v>0</v>
      </c>
      <c r="H52" s="4"/>
    </row>
    <row r="53" spans="1:12" ht="20.100000000000001" customHeight="1" x14ac:dyDescent="0.2">
      <c r="A53" s="29" t="s">
        <v>13</v>
      </c>
      <c r="B53" s="21">
        <f t="shared" ref="B53:B54" si="10">SUM(C53:F53)</f>
        <v>1</v>
      </c>
      <c r="C53" s="21">
        <v>1</v>
      </c>
      <c r="D53" s="21">
        <v>0</v>
      </c>
      <c r="E53" s="21">
        <v>0</v>
      </c>
      <c r="F53" s="22">
        <v>0</v>
      </c>
    </row>
    <row r="54" spans="1:12" ht="20.100000000000001" customHeight="1" x14ac:dyDescent="0.2">
      <c r="A54" s="29" t="s">
        <v>14</v>
      </c>
      <c r="B54" s="21">
        <f t="shared" si="10"/>
        <v>1</v>
      </c>
      <c r="C54" s="21">
        <v>0</v>
      </c>
      <c r="D54" s="21">
        <v>0</v>
      </c>
      <c r="E54" s="21">
        <v>1</v>
      </c>
      <c r="F54" s="22">
        <v>0</v>
      </c>
    </row>
    <row r="55" spans="1:12" ht="20.100000000000001" customHeight="1" x14ac:dyDescent="0.2">
      <c r="A55" s="18" t="s">
        <v>17</v>
      </c>
      <c r="B55" s="19">
        <f>SUM(C55:F55)</f>
        <v>1085</v>
      </c>
      <c r="C55" s="19">
        <f>SUM(C56+C59)</f>
        <v>46</v>
      </c>
      <c r="D55" s="19">
        <f>SUM(D56+D59)</f>
        <v>248</v>
      </c>
      <c r="E55" s="19">
        <f>SUM(E56+E59)</f>
        <v>791</v>
      </c>
      <c r="F55" s="20">
        <f>SUM(F56+F59)</f>
        <v>0</v>
      </c>
      <c r="H55" s="4"/>
      <c r="I55" s="4"/>
      <c r="J55" s="4"/>
      <c r="K55" s="4"/>
      <c r="L55" s="4"/>
    </row>
    <row r="56" spans="1:12" ht="20.100000000000001" customHeight="1" x14ac:dyDescent="0.2">
      <c r="A56" s="31" t="s">
        <v>7</v>
      </c>
      <c r="B56" s="12">
        <f>SUM(C56:F56)</f>
        <v>1083</v>
      </c>
      <c r="C56" s="12">
        <f>SUM(C57:C58)</f>
        <v>46</v>
      </c>
      <c r="D56" s="12">
        <f>SUM(D57:D58)</f>
        <v>248</v>
      </c>
      <c r="E56" s="12">
        <f>SUM(E57:E58)</f>
        <v>789</v>
      </c>
      <c r="F56" s="13">
        <f>SUM(F57:F58)</f>
        <v>0</v>
      </c>
      <c r="H56" s="4"/>
    </row>
    <row r="57" spans="1:12" ht="20.100000000000001" customHeight="1" x14ac:dyDescent="0.2">
      <c r="A57" s="29" t="s">
        <v>8</v>
      </c>
      <c r="B57" s="21">
        <f>SUM(C57:F57)</f>
        <v>1081</v>
      </c>
      <c r="C57" s="21">
        <v>45</v>
      </c>
      <c r="D57" s="21">
        <v>247</v>
      </c>
      <c r="E57" s="21">
        <v>789</v>
      </c>
      <c r="F57" s="22">
        <v>0</v>
      </c>
      <c r="H57" s="4"/>
    </row>
    <row r="58" spans="1:12" ht="20.100000000000001" customHeight="1" x14ac:dyDescent="0.2">
      <c r="A58" s="29" t="s">
        <v>10</v>
      </c>
      <c r="B58" s="21">
        <f>SUM(C58:F58)</f>
        <v>2</v>
      </c>
      <c r="C58" s="21">
        <v>1</v>
      </c>
      <c r="D58" s="21">
        <v>1</v>
      </c>
      <c r="E58" s="21">
        <v>0</v>
      </c>
      <c r="F58" s="22">
        <v>0</v>
      </c>
      <c r="H58" s="4"/>
    </row>
    <row r="59" spans="1:12" ht="20.100000000000001" customHeight="1" x14ac:dyDescent="0.2">
      <c r="A59" s="32" t="s">
        <v>25</v>
      </c>
      <c r="B59" s="12">
        <f>SUM(B60:B60)</f>
        <v>2</v>
      </c>
      <c r="C59" s="12">
        <f>SUM(C60:C60)</f>
        <v>0</v>
      </c>
      <c r="D59" s="12">
        <f>SUM(D60:D60)</f>
        <v>0</v>
      </c>
      <c r="E59" s="12">
        <f>SUM(E60:E60)</f>
        <v>2</v>
      </c>
      <c r="F59" s="13">
        <f>SUM(F60:F60)</f>
        <v>0</v>
      </c>
      <c r="H59" s="4"/>
    </row>
    <row r="60" spans="1:12" ht="20.100000000000001" customHeight="1" x14ac:dyDescent="0.2">
      <c r="A60" s="29" t="s">
        <v>11</v>
      </c>
      <c r="B60" s="21">
        <f t="shared" ref="B60" si="11">SUM(C60:F60)</f>
        <v>2</v>
      </c>
      <c r="C60" s="21">
        <v>0</v>
      </c>
      <c r="D60" s="21">
        <v>0</v>
      </c>
      <c r="E60" s="21">
        <v>2</v>
      </c>
      <c r="F60" s="22">
        <v>0</v>
      </c>
      <c r="H60" s="4"/>
    </row>
    <row r="61" spans="1:12" ht="9.75" customHeight="1" x14ac:dyDescent="0.2">
      <c r="A61" s="36"/>
      <c r="B61" s="36"/>
      <c r="C61" s="36"/>
      <c r="D61" s="36"/>
      <c r="E61" s="36"/>
      <c r="F61" s="35"/>
      <c r="H61" s="4"/>
    </row>
    <row r="62" spans="1:12" ht="9.75" customHeight="1" x14ac:dyDescent="0.2">
      <c r="A62" s="37"/>
      <c r="B62" s="37"/>
      <c r="C62" s="37"/>
      <c r="D62" s="37"/>
      <c r="E62" s="37"/>
      <c r="F62" s="38"/>
      <c r="H62" s="4"/>
    </row>
    <row r="63" spans="1:12" ht="12" customHeight="1" x14ac:dyDescent="0.2">
      <c r="A63" s="26" t="s">
        <v>20</v>
      </c>
      <c r="B63" s="27"/>
      <c r="C63" s="27"/>
      <c r="D63" s="27"/>
      <c r="E63" s="27"/>
      <c r="F63" s="27"/>
      <c r="G63" s="3"/>
      <c r="H63" s="4"/>
      <c r="I63" s="4"/>
    </row>
    <row r="64" spans="1:12" ht="12.95" customHeight="1" x14ac:dyDescent="0.25">
      <c r="A64" s="25" t="s">
        <v>21</v>
      </c>
      <c r="B64" s="25"/>
      <c r="C64" s="25"/>
      <c r="D64" s="25"/>
      <c r="E64" s="25"/>
      <c r="F64" s="25"/>
    </row>
    <row r="65" spans="1:6" ht="12.95" customHeight="1" x14ac:dyDescent="0.2">
      <c r="A65" s="28" t="s">
        <v>22</v>
      </c>
      <c r="B65" s="28"/>
      <c r="C65" s="28"/>
      <c r="D65" s="28"/>
      <c r="E65" s="28"/>
      <c r="F65" s="25"/>
    </row>
    <row r="66" spans="1:6" ht="12.95" customHeight="1" x14ac:dyDescent="0.2">
      <c r="A66" s="44" t="s">
        <v>35</v>
      </c>
      <c r="B66" s="28"/>
      <c r="C66" s="28"/>
      <c r="D66" s="28"/>
      <c r="E66" s="28"/>
      <c r="F66" s="25"/>
    </row>
    <row r="67" spans="1:6" ht="12.95" customHeight="1" x14ac:dyDescent="0.25">
      <c r="A67" s="45" t="s">
        <v>36</v>
      </c>
      <c r="B67" s="25"/>
      <c r="C67" s="25"/>
      <c r="D67" s="25"/>
      <c r="E67" s="25"/>
      <c r="F67" s="25"/>
    </row>
    <row r="68" spans="1:6" ht="12.95" customHeight="1" x14ac:dyDescent="0.25">
      <c r="A68" s="25" t="s">
        <v>23</v>
      </c>
      <c r="B68" s="25"/>
      <c r="C68" s="25"/>
      <c r="D68" s="25"/>
      <c r="E68" s="25"/>
      <c r="F68" s="25"/>
    </row>
  </sheetData>
  <mergeCells count="9">
    <mergeCell ref="A7:F7"/>
    <mergeCell ref="A9:A10"/>
    <mergeCell ref="B9:B10"/>
    <mergeCell ref="C9:F9"/>
    <mergeCell ref="A1:F1"/>
    <mergeCell ref="A2:F2"/>
    <mergeCell ref="A3:F3"/>
    <mergeCell ref="A5:F5"/>
    <mergeCell ref="A6:F6"/>
  </mergeCells>
  <pageMargins left="0.74803149606299213" right="0.74803149606299213" top="0.98425196850393704" bottom="0.98425196850393704" header="0" footer="0"/>
  <pageSetup scale="75" orientation="portrait" r:id="rId1"/>
  <headerFooter alignWithMargins="0"/>
  <ignoredErrors>
    <ignoredError sqref="B12:F12 B28:E30 F34 B51:E51 B26:F26 C23:F23 B34:E34 B31 B33 D39:E39 B35 F39 B36 B55:E56 B52 B53 B59:E59 B57 B58 B60 B21:F22 B19 D40:E40 B16:F18 B13 D13:F13 B14 B37:B39 B54 B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12 </vt:lpstr>
      <vt:lpstr>'Cuadro 12 '!Área_de_impresión</vt:lpstr>
      <vt:lpstr>'Cuadro 12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</dc:creator>
  <cp:lastModifiedBy>FRANKLIN SANTANA</cp:lastModifiedBy>
  <cp:lastPrinted>2022-04-01T17:03:03Z</cp:lastPrinted>
  <dcterms:created xsi:type="dcterms:W3CDTF">2022-02-04T15:06:37Z</dcterms:created>
  <dcterms:modified xsi:type="dcterms:W3CDTF">2022-04-01T17:20:20Z</dcterms:modified>
</cp:coreProperties>
</file>